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\Desktop\Інформація на сайт\"/>
    </mc:Choice>
  </mc:AlternateContent>
  <xr:revisionPtr revIDLastSave="0" documentId="13_ncr:1_{491D24DA-D513-44FC-83FD-989CDE26DB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definedNames>
    <definedName name="_xlnm.Print_Area" localSheetId="0">Аркуш1!$A$1:$G$56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 l="1"/>
  <c r="G56" i="1" s="1"/>
  <c r="F55" i="1"/>
  <c r="E56" i="1"/>
  <c r="E55" i="1"/>
  <c r="G55" i="1" s="1"/>
  <c r="D56" i="1"/>
  <c r="D55" i="1"/>
  <c r="G53" i="1"/>
  <c r="G54" i="1"/>
  <c r="G51" i="1"/>
  <c r="F52" i="1"/>
  <c r="E52" i="1"/>
  <c r="G52" i="1" s="1"/>
  <c r="F50" i="1"/>
  <c r="E50" i="1"/>
  <c r="G49" i="1"/>
  <c r="G48" i="1"/>
  <c r="G47" i="1"/>
  <c r="G46" i="1"/>
  <c r="G45" i="1"/>
  <c r="G44" i="1"/>
  <c r="G43" i="1"/>
  <c r="G42" i="1"/>
  <c r="G4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D8" i="1"/>
  <c r="D10" i="1" s="1"/>
  <c r="D12" i="1" s="1"/>
  <c r="D14" i="1" s="1"/>
  <c r="D16" i="1" s="1"/>
  <c r="D18" i="1" s="1"/>
  <c r="D20" i="1" s="1"/>
  <c r="D22" i="1" s="1"/>
  <c r="D24" i="1" s="1"/>
  <c r="D26" i="1" s="1"/>
  <c r="D28" i="1" s="1"/>
  <c r="D30" i="1" s="1"/>
  <c r="D32" i="1" s="1"/>
  <c r="D34" i="1" s="1"/>
  <c r="D36" i="1" s="1"/>
  <c r="D38" i="1" s="1"/>
  <c r="D40" i="1" s="1"/>
  <c r="D42" i="1" s="1"/>
  <c r="D7" i="1"/>
  <c r="D9" i="1" s="1"/>
  <c r="D11" i="1" s="1"/>
  <c r="D13" i="1" s="1"/>
  <c r="D15" i="1" s="1"/>
  <c r="D17" i="1" s="1"/>
  <c r="D19" i="1" s="1"/>
  <c r="D21" i="1" s="1"/>
  <c r="D23" i="1" s="1"/>
  <c r="D25" i="1" s="1"/>
  <c r="D27" i="1" s="1"/>
  <c r="D29" i="1" s="1"/>
  <c r="D31" i="1" s="1"/>
  <c r="D33" i="1" s="1"/>
  <c r="D35" i="1" s="1"/>
  <c r="D37" i="1" s="1"/>
  <c r="D39" i="1" s="1"/>
  <c r="D41" i="1" s="1"/>
  <c r="D43" i="1" s="1"/>
  <c r="D45" i="1" s="1"/>
  <c r="D47" i="1" s="1"/>
  <c r="D49" i="1" s="1"/>
  <c r="D51" i="1" s="1"/>
  <c r="D53" i="1" s="1"/>
  <c r="G6" i="1"/>
  <c r="G5" i="1"/>
  <c r="G50" i="1" l="1"/>
  <c r="D44" i="1"/>
  <c r="D46" i="1" s="1"/>
  <c r="D48" i="1" s="1"/>
  <c r="D50" i="1" s="1"/>
  <c r="D52" i="1" s="1"/>
  <c r="D54" i="1" s="1"/>
</calcChain>
</file>

<file path=xl/sharedStrings.xml><?xml version="1.0" encoding="utf-8"?>
<sst xmlns="http://schemas.openxmlformats.org/spreadsheetml/2006/main" count="63" uniqueCount="60">
  <si>
    <t>№ п.п.</t>
  </si>
  <si>
    <t>Назва підприємства</t>
  </si>
  <si>
    <t>Регіон України</t>
  </si>
  <si>
    <t>Група споживачів</t>
  </si>
  <si>
    <t>населення</t>
  </si>
  <si>
    <t>інші споживачі</t>
  </si>
  <si>
    <t>Встановлені тарифи, грн за 1 куб. м</t>
  </si>
  <si>
    <t>централізоване водопостачання</t>
  </si>
  <si>
    <t>централізоване водовідведення</t>
  </si>
  <si>
    <t>разом</t>
  </si>
  <si>
    <t>Вінницька область</t>
  </si>
  <si>
    <t>КП «ВІННИЦЯОБЛВОДОКАНАЛ»</t>
  </si>
  <si>
    <t>КП «ЛУЦЬКВОДОКАНАЛ»</t>
  </si>
  <si>
    <t>Волинська область</t>
  </si>
  <si>
    <t>Дніпропетровська область</t>
  </si>
  <si>
    <t>КП «ДНІПРОВОДОКАНАЛ» ДМР</t>
  </si>
  <si>
    <t>Донецька область</t>
  </si>
  <si>
    <t>КВП «КРАМАТОРСЬКИЙ ВОДОКАНАЛ»</t>
  </si>
  <si>
    <t>Житомирська область</t>
  </si>
  <si>
    <t>КП «ЖИТОМИРВОДОКАНАЛ» ЖМР</t>
  </si>
  <si>
    <t>Закарпатська область</t>
  </si>
  <si>
    <t>КП «ВИРОБНИЧЕ УПРАВЛІННЯ ВОДОПРОВІДНО-КАНАЛІЗАЦІЙНОГО ГОСПОДАРСТВА МІСТА УЖГОРОДА»</t>
  </si>
  <si>
    <t>Запорізька область</t>
  </si>
  <si>
    <t>КП «ВОДОКАНАЛ» (М. ЗАПОРІЖЖЯ КОД ЄДРПОУ 03327121)</t>
  </si>
  <si>
    <t>Івано-Франківська область</t>
  </si>
  <si>
    <t>КП «ІВАНО-ФРАНКІВСЬКВОДОЕКОТЕХПРОМ»</t>
  </si>
  <si>
    <t>Київська область</t>
  </si>
  <si>
    <t>ТОВ «БІЛОЦЕРКІВВОДА»</t>
  </si>
  <si>
    <t>Кіровоградська область</t>
  </si>
  <si>
    <t>ОКВП «ДНІПРО-КІРОВОГРАД»</t>
  </si>
  <si>
    <t>Львівська область</t>
  </si>
  <si>
    <t>КП «ДРОГОБИЧВОДОКАНАЛ» ДМР ЛЬВІВСЬКОЇ ОБЛАСТІ</t>
  </si>
  <si>
    <t>Миколаївська область</t>
  </si>
  <si>
    <t>МКП «МИКОЛАЇВВОДОКАНАЛ»</t>
  </si>
  <si>
    <t>Одеська область</t>
  </si>
  <si>
    <t>ТОВ «ІНФОКС» (ФІЛІЯ «ІНФОКСВОДОКАНАЛ»)</t>
  </si>
  <si>
    <t>Полтавська область</t>
  </si>
  <si>
    <t>КП ПОР «ПОЛТАВАВОДОКАНАЛ»</t>
  </si>
  <si>
    <t>Рівненська область</t>
  </si>
  <si>
    <t>РОВКП ВКГ «РІВНЕОБЛВОДОКАНАЛ»</t>
  </si>
  <si>
    <t>Сумська область</t>
  </si>
  <si>
    <t>КП «МІСЬКВОДОКАНАЛ» СМР</t>
  </si>
  <si>
    <t>Тернопільська область</t>
  </si>
  <si>
    <t>КП «ТЕРНОПІЛЬВОДОКАНАЛ»</t>
  </si>
  <si>
    <t>Харківська область</t>
  </si>
  <si>
    <t>КП «ХАРКІВВОДОКАНАЛ»</t>
  </si>
  <si>
    <t>Херсонська область</t>
  </si>
  <si>
    <t>МКП «ВИРОБНИЧЕ УПРАВЛІННЯ ВОДОПРОВІДНО-КАНАЛІЗАЦІЙНОГО ГОСПОДАРСТВА МІСТА ХЕРСОНА»</t>
  </si>
  <si>
    <t>Хмельницька область</t>
  </si>
  <si>
    <t>МКП «ХМЕЛЬНИЦЬКВОДОКАНАЛ»</t>
  </si>
  <si>
    <t>Чернівецька область</t>
  </si>
  <si>
    <t>КП «ЧЕРНІВЦІВОДОКАНАЛ»</t>
  </si>
  <si>
    <t>Черкаська область</t>
  </si>
  <si>
    <t>Чернігівська область</t>
  </si>
  <si>
    <t>Жашківське виробниче управління житлово-комунального господарства</t>
  </si>
  <si>
    <t>Комунальне підприємство "Водопостачання та водовідведення Звенигородської міської ради"</t>
  </si>
  <si>
    <t>Комунальне виробниче підприємство "Водоканал" Багачевської міської ради Черкаської області</t>
  </si>
  <si>
    <t>КП «УМАНЬВОДОКАНАЛ»</t>
  </si>
  <si>
    <t>КП «ЧЕРНІГІВВОДОКАНАЛ»</t>
  </si>
  <si>
    <t>Порівняння цін/тарифів на послуги з централізованого водопостачання та централізованого водовідведення в різних регіонах України, грн/куб. м (з ПДВ)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</si>
</sst>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topLeftCell="A7" zoomScale="60" zoomScaleNormal="100" workbookViewId="0">
      <selection activeCell="C41" sqref="C41:C42"/>
    </sheetView>
  </sheetViews>
  <sheetFormatPr defaultRowHeight="13.8" x14ac:dyDescent="0.25"/>
  <cols>
    <col min="1" max="1" width="5" style="5" customWidth="1"/>
    <col min="2" max="2" width="37.5546875" style="15" customWidth="1"/>
    <col min="3" max="3" width="19.6640625" style="1" customWidth="1"/>
    <col min="4" max="4" width="14.21875" style="1" customWidth="1"/>
    <col min="5" max="5" width="16.44140625" style="1" customWidth="1"/>
    <col min="6" max="6" width="15" style="1" customWidth="1"/>
    <col min="7" max="7" width="8.88671875" style="1"/>
    <col min="8" max="16384" width="8.88671875" style="4"/>
  </cols>
  <sheetData>
    <row r="1" spans="1:7" s="8" customFormat="1" ht="27.6" customHeight="1" x14ac:dyDescent="0.3">
      <c r="A1" s="7" t="s">
        <v>59</v>
      </c>
      <c r="B1" s="7"/>
      <c r="C1" s="7"/>
      <c r="D1" s="7"/>
      <c r="E1" s="7"/>
      <c r="F1" s="7"/>
      <c r="G1" s="7"/>
    </row>
    <row r="2" spans="1:7" s="1" customFormat="1" x14ac:dyDescent="0.3">
      <c r="A2" s="6"/>
      <c r="B2" s="11"/>
      <c r="C2" s="6"/>
      <c r="D2" s="6"/>
      <c r="E2" s="6"/>
      <c r="F2" s="6"/>
      <c r="G2" s="6"/>
    </row>
    <row r="3" spans="1:7" s="1" customFormat="1" x14ac:dyDescent="0.3">
      <c r="A3" s="2" t="s">
        <v>0</v>
      </c>
      <c r="B3" s="2" t="s">
        <v>1</v>
      </c>
      <c r="C3" s="2" t="s">
        <v>2</v>
      </c>
      <c r="D3" s="3"/>
      <c r="E3" s="2" t="s">
        <v>6</v>
      </c>
      <c r="F3" s="2"/>
      <c r="G3" s="2"/>
    </row>
    <row r="4" spans="1:7" s="1" customFormat="1" ht="27.6" x14ac:dyDescent="0.3">
      <c r="A4" s="2"/>
      <c r="B4" s="2"/>
      <c r="C4" s="2"/>
      <c r="D4" s="3" t="s">
        <v>3</v>
      </c>
      <c r="E4" s="3" t="s">
        <v>7</v>
      </c>
      <c r="F4" s="3" t="s">
        <v>8</v>
      </c>
      <c r="G4" s="3" t="s">
        <v>9</v>
      </c>
    </row>
    <row r="5" spans="1:7" x14ac:dyDescent="0.25">
      <c r="A5" s="2">
        <v>1</v>
      </c>
      <c r="B5" s="12" t="s">
        <v>11</v>
      </c>
      <c r="C5" s="2" t="s">
        <v>10</v>
      </c>
      <c r="D5" s="3" t="s">
        <v>4</v>
      </c>
      <c r="E5" s="16">
        <v>15.743999999999998</v>
      </c>
      <c r="F5" s="16">
        <v>9.8759999999999994</v>
      </c>
      <c r="G5" s="16">
        <f>SUM(E5:F5)</f>
        <v>25.619999999999997</v>
      </c>
    </row>
    <row r="6" spans="1:7" x14ac:dyDescent="0.25">
      <c r="A6" s="2"/>
      <c r="B6" s="12"/>
      <c r="C6" s="2"/>
      <c r="D6" s="3" t="s">
        <v>5</v>
      </c>
      <c r="E6" s="16">
        <v>33.96</v>
      </c>
      <c r="F6" s="16">
        <v>26.423999999999999</v>
      </c>
      <c r="G6" s="16">
        <f>SUM(E6:F6)</f>
        <v>60.384</v>
      </c>
    </row>
    <row r="7" spans="1:7" x14ac:dyDescent="0.25">
      <c r="A7" s="2">
        <v>2</v>
      </c>
      <c r="B7" s="12" t="s">
        <v>12</v>
      </c>
      <c r="C7" s="2" t="s">
        <v>13</v>
      </c>
      <c r="D7" s="3" t="str">
        <f>D5</f>
        <v>населення</v>
      </c>
      <c r="E7" s="16">
        <v>12.203999999999999</v>
      </c>
      <c r="F7" s="16">
        <v>16.212</v>
      </c>
      <c r="G7" s="16">
        <f t="shared" ref="G7:G40" si="0">SUM(E7:F7)</f>
        <v>28.415999999999997</v>
      </c>
    </row>
    <row r="8" spans="1:7" x14ac:dyDescent="0.25">
      <c r="A8" s="2"/>
      <c r="B8" s="12"/>
      <c r="C8" s="2"/>
      <c r="D8" s="3" t="str">
        <f t="shared" ref="D8:D56" si="1">D6</f>
        <v>інші споживачі</v>
      </c>
      <c r="E8" s="16">
        <v>23.747999999999998</v>
      </c>
      <c r="F8" s="16">
        <v>32.22</v>
      </c>
      <c r="G8" s="16">
        <f t="shared" si="0"/>
        <v>55.967999999999996</v>
      </c>
    </row>
    <row r="9" spans="1:7" x14ac:dyDescent="0.25">
      <c r="A9" s="2">
        <v>3</v>
      </c>
      <c r="B9" s="12" t="s">
        <v>15</v>
      </c>
      <c r="C9" s="2" t="s">
        <v>14</v>
      </c>
      <c r="D9" s="3" t="str">
        <f t="shared" si="1"/>
        <v>населення</v>
      </c>
      <c r="E9" s="16">
        <v>18.155999999999999</v>
      </c>
      <c r="F9" s="16">
        <v>13.2</v>
      </c>
      <c r="G9" s="16">
        <f t="shared" si="0"/>
        <v>31.355999999999998</v>
      </c>
    </row>
    <row r="10" spans="1:7" x14ac:dyDescent="0.25">
      <c r="A10" s="2"/>
      <c r="B10" s="12"/>
      <c r="C10" s="2"/>
      <c r="D10" s="3" t="str">
        <f t="shared" si="1"/>
        <v>інші споживачі</v>
      </c>
      <c r="E10" s="16">
        <v>39.324000000000005</v>
      </c>
      <c r="F10" s="16">
        <v>26.123999999999999</v>
      </c>
      <c r="G10" s="16">
        <f t="shared" si="0"/>
        <v>65.448000000000008</v>
      </c>
    </row>
    <row r="11" spans="1:7" x14ac:dyDescent="0.25">
      <c r="A11" s="2">
        <v>4</v>
      </c>
      <c r="B11" s="12" t="s">
        <v>17</v>
      </c>
      <c r="C11" s="2" t="s">
        <v>16</v>
      </c>
      <c r="D11" s="3" t="str">
        <f t="shared" si="1"/>
        <v>населення</v>
      </c>
      <c r="E11" s="16">
        <v>19.547999999999998</v>
      </c>
      <c r="F11" s="16">
        <v>13.907999999999999</v>
      </c>
      <c r="G11" s="16">
        <f t="shared" si="0"/>
        <v>33.455999999999996</v>
      </c>
    </row>
    <row r="12" spans="1:7" x14ac:dyDescent="0.25">
      <c r="A12" s="2"/>
      <c r="B12" s="12"/>
      <c r="C12" s="2"/>
      <c r="D12" s="3" t="str">
        <f t="shared" si="1"/>
        <v>інші споживачі</v>
      </c>
      <c r="E12" s="16">
        <v>47.747999999999998</v>
      </c>
      <c r="F12" s="16">
        <v>48.347999999999999</v>
      </c>
      <c r="G12" s="16">
        <f t="shared" si="0"/>
        <v>96.096000000000004</v>
      </c>
    </row>
    <row r="13" spans="1:7" x14ac:dyDescent="0.25">
      <c r="A13" s="2">
        <v>5</v>
      </c>
      <c r="B13" s="12" t="s">
        <v>19</v>
      </c>
      <c r="C13" s="2" t="s">
        <v>18</v>
      </c>
      <c r="D13" s="3" t="str">
        <f t="shared" si="1"/>
        <v>населення</v>
      </c>
      <c r="E13" s="16">
        <v>18.263999999999999</v>
      </c>
      <c r="F13" s="16">
        <v>19.271999999999998</v>
      </c>
      <c r="G13" s="16">
        <f t="shared" si="0"/>
        <v>37.536000000000001</v>
      </c>
    </row>
    <row r="14" spans="1:7" x14ac:dyDescent="0.25">
      <c r="A14" s="2"/>
      <c r="B14" s="12"/>
      <c r="C14" s="2"/>
      <c r="D14" s="3" t="str">
        <f t="shared" si="1"/>
        <v>інші споживачі</v>
      </c>
      <c r="E14" s="16">
        <v>47.291999999999994</v>
      </c>
      <c r="F14" s="16">
        <v>59.04</v>
      </c>
      <c r="G14" s="16">
        <f t="shared" si="0"/>
        <v>106.33199999999999</v>
      </c>
    </row>
    <row r="15" spans="1:7" ht="21" customHeight="1" x14ac:dyDescent="0.25">
      <c r="A15" s="2">
        <v>6</v>
      </c>
      <c r="B15" s="12" t="s">
        <v>21</v>
      </c>
      <c r="C15" s="2" t="s">
        <v>20</v>
      </c>
      <c r="D15" s="3" t="str">
        <f t="shared" si="1"/>
        <v>населення</v>
      </c>
      <c r="E15" s="16">
        <v>26.52</v>
      </c>
      <c r="F15" s="16">
        <v>16.343999999999998</v>
      </c>
      <c r="G15" s="16">
        <f t="shared" si="0"/>
        <v>42.863999999999997</v>
      </c>
    </row>
    <row r="16" spans="1:7" ht="21" customHeight="1" x14ac:dyDescent="0.25">
      <c r="A16" s="2"/>
      <c r="B16" s="12"/>
      <c r="C16" s="2"/>
      <c r="D16" s="3" t="str">
        <f t="shared" si="1"/>
        <v>інші споживачі</v>
      </c>
      <c r="E16" s="16">
        <v>45.395999999999994</v>
      </c>
      <c r="F16" s="16">
        <v>29.352</v>
      </c>
      <c r="G16" s="16">
        <f t="shared" si="0"/>
        <v>74.74799999999999</v>
      </c>
    </row>
    <row r="17" spans="1:7" x14ac:dyDescent="0.25">
      <c r="A17" s="2">
        <v>7</v>
      </c>
      <c r="B17" s="12" t="s">
        <v>23</v>
      </c>
      <c r="C17" s="2" t="s">
        <v>22</v>
      </c>
      <c r="D17" s="3" t="str">
        <f t="shared" si="1"/>
        <v>населення</v>
      </c>
      <c r="E17" s="16">
        <v>17.808</v>
      </c>
      <c r="F17" s="16">
        <v>10.56</v>
      </c>
      <c r="G17" s="16">
        <f t="shared" si="0"/>
        <v>28.368000000000002</v>
      </c>
    </row>
    <row r="18" spans="1:7" x14ac:dyDescent="0.25">
      <c r="A18" s="2"/>
      <c r="B18" s="12"/>
      <c r="C18" s="2"/>
      <c r="D18" s="3" t="str">
        <f t="shared" si="1"/>
        <v>інші споживачі</v>
      </c>
      <c r="E18" s="16">
        <v>36.431999999999995</v>
      </c>
      <c r="F18" s="16">
        <v>23.724</v>
      </c>
      <c r="G18" s="16">
        <f t="shared" si="0"/>
        <v>60.155999999999992</v>
      </c>
    </row>
    <row r="19" spans="1:7" x14ac:dyDescent="0.25">
      <c r="A19" s="2">
        <v>8</v>
      </c>
      <c r="B19" s="12" t="s">
        <v>25</v>
      </c>
      <c r="C19" s="2" t="s">
        <v>24</v>
      </c>
      <c r="D19" s="3" t="str">
        <f t="shared" si="1"/>
        <v>населення</v>
      </c>
      <c r="E19" s="16">
        <v>12.947999999999999</v>
      </c>
      <c r="F19" s="16">
        <v>15.288</v>
      </c>
      <c r="G19" s="16">
        <f t="shared" si="0"/>
        <v>28.235999999999997</v>
      </c>
    </row>
    <row r="20" spans="1:7" x14ac:dyDescent="0.25">
      <c r="A20" s="2"/>
      <c r="B20" s="12"/>
      <c r="C20" s="2"/>
      <c r="D20" s="3" t="str">
        <f t="shared" si="1"/>
        <v>інші споживачі</v>
      </c>
      <c r="E20" s="16">
        <v>28.679999999999996</v>
      </c>
      <c r="F20" s="16">
        <v>24.468</v>
      </c>
      <c r="G20" s="16">
        <f t="shared" si="0"/>
        <v>53.147999999999996</v>
      </c>
    </row>
    <row r="21" spans="1:7" x14ac:dyDescent="0.25">
      <c r="A21" s="2">
        <v>9</v>
      </c>
      <c r="B21" s="12" t="s">
        <v>27</v>
      </c>
      <c r="C21" s="2" t="s">
        <v>26</v>
      </c>
      <c r="D21" s="3" t="str">
        <f t="shared" si="1"/>
        <v>населення</v>
      </c>
      <c r="E21" s="16">
        <v>15.48</v>
      </c>
      <c r="F21" s="16">
        <v>21.720000000000002</v>
      </c>
      <c r="G21" s="16">
        <f t="shared" si="0"/>
        <v>37.200000000000003</v>
      </c>
    </row>
    <row r="22" spans="1:7" x14ac:dyDescent="0.25">
      <c r="A22" s="2"/>
      <c r="B22" s="12"/>
      <c r="C22" s="2"/>
      <c r="D22" s="3" t="str">
        <f t="shared" si="1"/>
        <v>інші споживачі</v>
      </c>
      <c r="E22" s="16">
        <v>34.44</v>
      </c>
      <c r="F22" s="16">
        <v>51.335999999999999</v>
      </c>
      <c r="G22" s="16">
        <f t="shared" si="0"/>
        <v>85.775999999999996</v>
      </c>
    </row>
    <row r="23" spans="1:7" x14ac:dyDescent="0.25">
      <c r="A23" s="2">
        <v>10</v>
      </c>
      <c r="B23" s="12" t="s">
        <v>29</v>
      </c>
      <c r="C23" s="2" t="s">
        <v>28</v>
      </c>
      <c r="D23" s="3" t="str">
        <f t="shared" si="1"/>
        <v>населення</v>
      </c>
      <c r="E23" s="16">
        <v>25.212</v>
      </c>
      <c r="F23" s="16">
        <v>20.76</v>
      </c>
      <c r="G23" s="16">
        <f t="shared" si="0"/>
        <v>45.972000000000001</v>
      </c>
    </row>
    <row r="24" spans="1:7" x14ac:dyDescent="0.25">
      <c r="A24" s="2"/>
      <c r="B24" s="12"/>
      <c r="C24" s="2"/>
      <c r="D24" s="3" t="str">
        <f t="shared" si="1"/>
        <v>інші споживачі</v>
      </c>
      <c r="E24" s="16">
        <v>60.287999999999997</v>
      </c>
      <c r="F24" s="16">
        <v>43.14</v>
      </c>
      <c r="G24" s="16">
        <f t="shared" si="0"/>
        <v>103.428</v>
      </c>
    </row>
    <row r="25" spans="1:7" x14ac:dyDescent="0.25">
      <c r="A25" s="2">
        <v>11</v>
      </c>
      <c r="B25" s="12" t="s">
        <v>31</v>
      </c>
      <c r="C25" s="2" t="s">
        <v>30</v>
      </c>
      <c r="D25" s="3" t="str">
        <f t="shared" si="1"/>
        <v>населення</v>
      </c>
      <c r="E25" s="16">
        <v>28.62</v>
      </c>
      <c r="F25" s="16">
        <v>14.735999999999999</v>
      </c>
      <c r="G25" s="16">
        <f t="shared" si="0"/>
        <v>43.356000000000002</v>
      </c>
    </row>
    <row r="26" spans="1:7" x14ac:dyDescent="0.25">
      <c r="A26" s="2"/>
      <c r="B26" s="12"/>
      <c r="C26" s="2"/>
      <c r="D26" s="3" t="str">
        <f t="shared" si="1"/>
        <v>інші споживачі</v>
      </c>
      <c r="E26" s="16">
        <v>59.963999999999999</v>
      </c>
      <c r="F26" s="16">
        <v>23.928000000000001</v>
      </c>
      <c r="G26" s="16">
        <f t="shared" si="0"/>
        <v>83.891999999999996</v>
      </c>
    </row>
    <row r="27" spans="1:7" x14ac:dyDescent="0.25">
      <c r="A27" s="2">
        <v>12</v>
      </c>
      <c r="B27" s="12" t="s">
        <v>33</v>
      </c>
      <c r="C27" s="2" t="s">
        <v>32</v>
      </c>
      <c r="D27" s="3" t="str">
        <f t="shared" si="1"/>
        <v>населення</v>
      </c>
      <c r="E27" s="16">
        <v>17.532</v>
      </c>
      <c r="F27" s="16">
        <v>16.512</v>
      </c>
      <c r="G27" s="16">
        <f t="shared" si="0"/>
        <v>34.043999999999997</v>
      </c>
    </row>
    <row r="28" spans="1:7" x14ac:dyDescent="0.25">
      <c r="A28" s="2"/>
      <c r="B28" s="12"/>
      <c r="C28" s="2"/>
      <c r="D28" s="3" t="str">
        <f t="shared" si="1"/>
        <v>інші споживачі</v>
      </c>
      <c r="E28" s="16">
        <v>48.959999999999994</v>
      </c>
      <c r="F28" s="16">
        <v>41.256</v>
      </c>
      <c r="G28" s="16">
        <f t="shared" si="0"/>
        <v>90.215999999999994</v>
      </c>
    </row>
    <row r="29" spans="1:7" x14ac:dyDescent="0.25">
      <c r="A29" s="2">
        <v>13</v>
      </c>
      <c r="B29" s="12" t="s">
        <v>35</v>
      </c>
      <c r="C29" s="2" t="s">
        <v>34</v>
      </c>
      <c r="D29" s="3" t="str">
        <f t="shared" si="1"/>
        <v>населення</v>
      </c>
      <c r="E29" s="16">
        <v>17.916</v>
      </c>
      <c r="F29" s="16">
        <v>17.244</v>
      </c>
      <c r="G29" s="16">
        <f t="shared" si="0"/>
        <v>35.159999999999997</v>
      </c>
    </row>
    <row r="30" spans="1:7" x14ac:dyDescent="0.25">
      <c r="A30" s="2"/>
      <c r="B30" s="12"/>
      <c r="C30" s="2"/>
      <c r="D30" s="3" t="str">
        <f t="shared" si="1"/>
        <v>інші споживачі</v>
      </c>
      <c r="E30" s="16">
        <v>36.707999999999998</v>
      </c>
      <c r="F30" s="16">
        <v>28.835999999999999</v>
      </c>
      <c r="G30" s="16">
        <f t="shared" si="0"/>
        <v>65.543999999999997</v>
      </c>
    </row>
    <row r="31" spans="1:7" x14ac:dyDescent="0.25">
      <c r="A31" s="2">
        <v>14</v>
      </c>
      <c r="B31" s="12" t="s">
        <v>37</v>
      </c>
      <c r="C31" s="2" t="s">
        <v>36</v>
      </c>
      <c r="D31" s="3" t="str">
        <f t="shared" si="1"/>
        <v>населення</v>
      </c>
      <c r="E31" s="16">
        <v>16.488</v>
      </c>
      <c r="F31" s="16">
        <v>17.28</v>
      </c>
      <c r="G31" s="16">
        <f t="shared" si="0"/>
        <v>33.768000000000001</v>
      </c>
    </row>
    <row r="32" spans="1:7" x14ac:dyDescent="0.25">
      <c r="A32" s="2"/>
      <c r="B32" s="12"/>
      <c r="C32" s="2"/>
      <c r="D32" s="3" t="str">
        <f t="shared" si="1"/>
        <v>інші споживачі</v>
      </c>
      <c r="E32" s="16">
        <v>37.955999999999996</v>
      </c>
      <c r="F32" s="16">
        <v>29.531999999999996</v>
      </c>
      <c r="G32" s="16">
        <f t="shared" si="0"/>
        <v>67.488</v>
      </c>
    </row>
    <row r="33" spans="1:7" x14ac:dyDescent="0.25">
      <c r="A33" s="2">
        <v>15</v>
      </c>
      <c r="B33" s="12" t="s">
        <v>39</v>
      </c>
      <c r="C33" s="2" t="s">
        <v>38</v>
      </c>
      <c r="D33" s="3" t="str">
        <f t="shared" si="1"/>
        <v>населення</v>
      </c>
      <c r="E33" s="16">
        <v>16.68</v>
      </c>
      <c r="F33" s="16">
        <v>15.911999999999999</v>
      </c>
      <c r="G33" s="16">
        <f t="shared" si="0"/>
        <v>32.591999999999999</v>
      </c>
    </row>
    <row r="34" spans="1:7" x14ac:dyDescent="0.25">
      <c r="A34" s="2"/>
      <c r="B34" s="12"/>
      <c r="C34" s="2"/>
      <c r="D34" s="3" t="str">
        <f t="shared" si="1"/>
        <v>інші споживачі</v>
      </c>
      <c r="E34" s="16">
        <v>40.391999999999996</v>
      </c>
      <c r="F34" s="16">
        <v>28.055999999999997</v>
      </c>
      <c r="G34" s="16">
        <f t="shared" si="0"/>
        <v>68.447999999999993</v>
      </c>
    </row>
    <row r="35" spans="1:7" x14ac:dyDescent="0.25">
      <c r="A35" s="2">
        <v>16</v>
      </c>
      <c r="B35" s="12" t="s">
        <v>41</v>
      </c>
      <c r="C35" s="2" t="s">
        <v>40</v>
      </c>
      <c r="D35" s="3" t="str">
        <f t="shared" si="1"/>
        <v>населення</v>
      </c>
      <c r="E35" s="16">
        <v>15.984</v>
      </c>
      <c r="F35" s="16">
        <v>16.667999999999999</v>
      </c>
      <c r="G35" s="16">
        <f t="shared" si="0"/>
        <v>32.652000000000001</v>
      </c>
    </row>
    <row r="36" spans="1:7" x14ac:dyDescent="0.25">
      <c r="A36" s="2"/>
      <c r="B36" s="12"/>
      <c r="C36" s="2"/>
      <c r="D36" s="3" t="str">
        <f t="shared" si="1"/>
        <v>інші споживачі</v>
      </c>
      <c r="E36" s="16">
        <v>34.44</v>
      </c>
      <c r="F36" s="16">
        <v>35.531999999999996</v>
      </c>
      <c r="G36" s="16">
        <f t="shared" si="0"/>
        <v>69.971999999999994</v>
      </c>
    </row>
    <row r="37" spans="1:7" x14ac:dyDescent="0.25">
      <c r="A37" s="2">
        <v>17</v>
      </c>
      <c r="B37" s="12" t="s">
        <v>43</v>
      </c>
      <c r="C37" s="2" t="s">
        <v>42</v>
      </c>
      <c r="D37" s="3" t="str">
        <f t="shared" si="1"/>
        <v>населення</v>
      </c>
      <c r="E37" s="16">
        <v>17.579999999999998</v>
      </c>
      <c r="F37" s="16">
        <v>19.116</v>
      </c>
      <c r="G37" s="16">
        <f t="shared" si="0"/>
        <v>36.695999999999998</v>
      </c>
    </row>
    <row r="38" spans="1:7" x14ac:dyDescent="0.25">
      <c r="A38" s="2"/>
      <c r="B38" s="12"/>
      <c r="C38" s="2"/>
      <c r="D38" s="3" t="str">
        <f t="shared" si="1"/>
        <v>інші споживачі</v>
      </c>
      <c r="E38" s="16">
        <v>43.08</v>
      </c>
      <c r="F38" s="16">
        <v>37.283999999999999</v>
      </c>
      <c r="G38" s="16">
        <f t="shared" si="0"/>
        <v>80.364000000000004</v>
      </c>
    </row>
    <row r="39" spans="1:7" x14ac:dyDescent="0.25">
      <c r="A39" s="2">
        <v>18</v>
      </c>
      <c r="B39" s="12" t="s">
        <v>45</v>
      </c>
      <c r="C39" s="2" t="s">
        <v>44</v>
      </c>
      <c r="D39" s="3" t="str">
        <f t="shared" si="1"/>
        <v>населення</v>
      </c>
      <c r="E39" s="16">
        <v>16.032</v>
      </c>
      <c r="F39" s="16">
        <v>8.484</v>
      </c>
      <c r="G39" s="16">
        <f t="shared" si="0"/>
        <v>24.515999999999998</v>
      </c>
    </row>
    <row r="40" spans="1:7" x14ac:dyDescent="0.25">
      <c r="A40" s="2"/>
      <c r="B40" s="12"/>
      <c r="C40" s="2"/>
      <c r="D40" s="3" t="str">
        <f t="shared" si="1"/>
        <v>інші споживачі</v>
      </c>
      <c r="E40" s="16">
        <v>39</v>
      </c>
      <c r="F40" s="16">
        <v>18.791999999999998</v>
      </c>
      <c r="G40" s="16">
        <f t="shared" si="0"/>
        <v>57.792000000000002</v>
      </c>
    </row>
    <row r="41" spans="1:7" ht="21" customHeight="1" x14ac:dyDescent="0.25">
      <c r="A41" s="2">
        <v>19</v>
      </c>
      <c r="B41" s="12" t="s">
        <v>47</v>
      </c>
      <c r="C41" s="2" t="s">
        <v>46</v>
      </c>
      <c r="D41" s="3" t="str">
        <f t="shared" si="1"/>
        <v>населення</v>
      </c>
      <c r="E41" s="16">
        <v>15.78</v>
      </c>
      <c r="F41" s="16">
        <v>14.915999999999999</v>
      </c>
      <c r="G41" s="16">
        <f t="shared" ref="G41:G42" si="2">SUM(E41:F41)</f>
        <v>30.695999999999998</v>
      </c>
    </row>
    <row r="42" spans="1:7" ht="21" customHeight="1" x14ac:dyDescent="0.25">
      <c r="A42" s="2"/>
      <c r="B42" s="12"/>
      <c r="C42" s="2"/>
      <c r="D42" s="3" t="str">
        <f t="shared" si="1"/>
        <v>інші споживачі</v>
      </c>
      <c r="E42" s="16">
        <v>42.12</v>
      </c>
      <c r="F42" s="16">
        <v>44.027999999999999</v>
      </c>
      <c r="G42" s="16">
        <f t="shared" si="2"/>
        <v>86.147999999999996</v>
      </c>
    </row>
    <row r="43" spans="1:7" x14ac:dyDescent="0.25">
      <c r="A43" s="2">
        <v>20</v>
      </c>
      <c r="B43" s="12" t="s">
        <v>49</v>
      </c>
      <c r="C43" s="2" t="s">
        <v>48</v>
      </c>
      <c r="D43" s="3" t="str">
        <f t="shared" si="1"/>
        <v>населення</v>
      </c>
      <c r="E43" s="16">
        <v>14.172000000000001</v>
      </c>
      <c r="F43" s="16">
        <v>13.223999999999998</v>
      </c>
      <c r="G43" s="16">
        <f t="shared" ref="G43:G48" si="3">SUM(E43:F43)</f>
        <v>27.396000000000001</v>
      </c>
    </row>
    <row r="44" spans="1:7" x14ac:dyDescent="0.25">
      <c r="A44" s="2"/>
      <c r="B44" s="12"/>
      <c r="C44" s="2"/>
      <c r="D44" s="3" t="str">
        <f t="shared" si="1"/>
        <v>інші споживачі</v>
      </c>
      <c r="E44" s="16">
        <v>28.776</v>
      </c>
      <c r="F44" s="16">
        <v>28.907999999999998</v>
      </c>
      <c r="G44" s="16">
        <f t="shared" si="3"/>
        <v>57.683999999999997</v>
      </c>
    </row>
    <row r="45" spans="1:7" x14ac:dyDescent="0.25">
      <c r="A45" s="2">
        <v>21</v>
      </c>
      <c r="B45" s="12" t="s">
        <v>51</v>
      </c>
      <c r="C45" s="2" t="s">
        <v>50</v>
      </c>
      <c r="D45" s="3" t="str">
        <f t="shared" si="1"/>
        <v>населення</v>
      </c>
      <c r="E45" s="16">
        <v>17.916</v>
      </c>
      <c r="F45" s="16">
        <v>9.9960000000000004</v>
      </c>
      <c r="G45" s="16">
        <f t="shared" si="3"/>
        <v>27.911999999999999</v>
      </c>
    </row>
    <row r="46" spans="1:7" x14ac:dyDescent="0.25">
      <c r="A46" s="2"/>
      <c r="B46" s="12"/>
      <c r="C46" s="2"/>
      <c r="D46" s="3" t="str">
        <f t="shared" si="1"/>
        <v>інші споживачі</v>
      </c>
      <c r="E46" s="16">
        <v>38.520000000000003</v>
      </c>
      <c r="F46" s="16">
        <v>18.611999999999998</v>
      </c>
      <c r="G46" s="16">
        <f t="shared" si="3"/>
        <v>57.132000000000005</v>
      </c>
    </row>
    <row r="47" spans="1:7" x14ac:dyDescent="0.25">
      <c r="A47" s="2">
        <v>22</v>
      </c>
      <c r="B47" s="12" t="s">
        <v>57</v>
      </c>
      <c r="C47" s="2" t="s">
        <v>52</v>
      </c>
      <c r="D47" s="3" t="str">
        <f t="shared" si="1"/>
        <v>населення</v>
      </c>
      <c r="E47" s="16">
        <v>34.163999999999994</v>
      </c>
      <c r="F47" s="16">
        <v>23.34</v>
      </c>
      <c r="G47" s="16">
        <f t="shared" si="3"/>
        <v>57.503999999999991</v>
      </c>
    </row>
    <row r="48" spans="1:7" x14ac:dyDescent="0.25">
      <c r="A48" s="2"/>
      <c r="B48" s="12"/>
      <c r="C48" s="2"/>
      <c r="D48" s="3" t="str">
        <f t="shared" si="1"/>
        <v>інші споживачі</v>
      </c>
      <c r="E48" s="16">
        <v>60.635999999999996</v>
      </c>
      <c r="F48" s="16">
        <v>53.015999999999998</v>
      </c>
      <c r="G48" s="16">
        <f t="shared" si="3"/>
        <v>113.65199999999999</v>
      </c>
    </row>
    <row r="49" spans="1:7" x14ac:dyDescent="0.25">
      <c r="A49" s="9">
        <v>23</v>
      </c>
      <c r="B49" s="13" t="s">
        <v>56</v>
      </c>
      <c r="C49" s="9" t="s">
        <v>52</v>
      </c>
      <c r="D49" s="3" t="str">
        <f t="shared" si="1"/>
        <v>населення</v>
      </c>
      <c r="E49" s="17">
        <v>69.2</v>
      </c>
      <c r="F49" s="17">
        <v>60.56</v>
      </c>
      <c r="G49" s="17">
        <f>SUM(E49:F49)</f>
        <v>129.76</v>
      </c>
    </row>
    <row r="50" spans="1:7" x14ac:dyDescent="0.25">
      <c r="A50" s="10"/>
      <c r="B50" s="14"/>
      <c r="C50" s="10"/>
      <c r="D50" s="3" t="str">
        <f t="shared" si="1"/>
        <v>інші споживачі</v>
      </c>
      <c r="E50" s="16">
        <f>E49</f>
        <v>69.2</v>
      </c>
      <c r="F50" s="16">
        <f>F49</f>
        <v>60.56</v>
      </c>
      <c r="G50" s="17">
        <f>SUM(E50:F50)</f>
        <v>129.76</v>
      </c>
    </row>
    <row r="51" spans="1:7" x14ac:dyDescent="0.25">
      <c r="A51" s="2">
        <v>24</v>
      </c>
      <c r="B51" s="12" t="s">
        <v>54</v>
      </c>
      <c r="C51" s="2" t="s">
        <v>52</v>
      </c>
      <c r="D51" s="3" t="str">
        <f t="shared" si="1"/>
        <v>населення</v>
      </c>
      <c r="E51" s="16">
        <v>65.22</v>
      </c>
      <c r="F51" s="16">
        <v>39.47</v>
      </c>
      <c r="G51" s="16">
        <f t="shared" ref="G51:G54" si="4">SUM(E51:F51)</f>
        <v>104.69</v>
      </c>
    </row>
    <row r="52" spans="1:7" x14ac:dyDescent="0.25">
      <c r="A52" s="2"/>
      <c r="B52" s="12"/>
      <c r="C52" s="2"/>
      <c r="D52" s="3" t="str">
        <f t="shared" si="1"/>
        <v>інші споживачі</v>
      </c>
      <c r="E52" s="16">
        <f>E51</f>
        <v>65.22</v>
      </c>
      <c r="F52" s="16">
        <f>F51</f>
        <v>39.47</v>
      </c>
      <c r="G52" s="16">
        <f t="shared" si="4"/>
        <v>104.69</v>
      </c>
    </row>
    <row r="53" spans="1:7" ht="22.2" customHeight="1" x14ac:dyDescent="0.25">
      <c r="A53" s="2">
        <v>25</v>
      </c>
      <c r="B53" s="12" t="s">
        <v>55</v>
      </c>
      <c r="C53" s="2" t="s">
        <v>52</v>
      </c>
      <c r="D53" s="3" t="str">
        <f t="shared" si="1"/>
        <v>населення</v>
      </c>
      <c r="E53" s="16">
        <v>31.61</v>
      </c>
      <c r="F53" s="16">
        <v>77.45</v>
      </c>
      <c r="G53" s="16">
        <f t="shared" si="4"/>
        <v>109.06</v>
      </c>
    </row>
    <row r="54" spans="1:7" ht="22.2" customHeight="1" x14ac:dyDescent="0.25">
      <c r="A54" s="2"/>
      <c r="B54" s="12"/>
      <c r="C54" s="2"/>
      <c r="D54" s="3" t="str">
        <f t="shared" si="1"/>
        <v>інші споживачі</v>
      </c>
      <c r="E54" s="16">
        <v>88.8</v>
      </c>
      <c r="F54" s="16">
        <v>83.1</v>
      </c>
      <c r="G54" s="16">
        <f t="shared" si="4"/>
        <v>171.89999999999998</v>
      </c>
    </row>
    <row r="55" spans="1:7" x14ac:dyDescent="0.25">
      <c r="A55" s="2">
        <v>25</v>
      </c>
      <c r="B55" s="12" t="s">
        <v>58</v>
      </c>
      <c r="C55" s="2" t="s">
        <v>53</v>
      </c>
      <c r="D55" s="3" t="str">
        <f t="shared" si="1"/>
        <v>населення</v>
      </c>
      <c r="E55" s="16">
        <f>12.97*1.2</f>
        <v>15.564</v>
      </c>
      <c r="F55" s="16">
        <f>12.79*1.2</f>
        <v>15.347999999999999</v>
      </c>
      <c r="G55" s="16">
        <f t="shared" ref="G55:G56" si="5">SUM(E55:F55)</f>
        <v>30.911999999999999</v>
      </c>
    </row>
    <row r="56" spans="1:7" x14ac:dyDescent="0.25">
      <c r="A56" s="2"/>
      <c r="B56" s="12"/>
      <c r="C56" s="2"/>
      <c r="D56" s="3" t="str">
        <f t="shared" si="1"/>
        <v>інші споживачі</v>
      </c>
      <c r="E56" s="16">
        <f>30.88*1.2</f>
        <v>37.055999999999997</v>
      </c>
      <c r="F56" s="16">
        <f>28.04*1.2</f>
        <v>33.647999999999996</v>
      </c>
      <c r="G56" s="16">
        <f t="shared" si="5"/>
        <v>70.703999999999994</v>
      </c>
    </row>
  </sheetData>
  <mergeCells count="83">
    <mergeCell ref="C51:C52"/>
    <mergeCell ref="B51:B52"/>
    <mergeCell ref="A55:A56"/>
    <mergeCell ref="B55:B56"/>
    <mergeCell ref="C55:C56"/>
    <mergeCell ref="A51:A52"/>
    <mergeCell ref="B49:B50"/>
    <mergeCell ref="C49:C50"/>
    <mergeCell ref="A53:A54"/>
    <mergeCell ref="B53:B54"/>
    <mergeCell ref="C53:C54"/>
    <mergeCell ref="A47:A48"/>
    <mergeCell ref="B47:B48"/>
    <mergeCell ref="C47:C48"/>
    <mergeCell ref="A49:A50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1:G1"/>
    <mergeCell ref="A41:A42"/>
    <mergeCell ref="B41:B42"/>
    <mergeCell ref="C41:C42"/>
    <mergeCell ref="A35:A36"/>
    <mergeCell ref="B35:B36"/>
    <mergeCell ref="C35:C3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B7:B8"/>
    <mergeCell ref="C5:C6"/>
    <mergeCell ref="C7:C8"/>
    <mergeCell ref="B9:B10"/>
    <mergeCell ref="C9:C10"/>
    <mergeCell ref="A5:A6"/>
    <mergeCell ref="A7:A8"/>
    <mergeCell ref="A9:A10"/>
    <mergeCell ref="A3:A4"/>
    <mergeCell ref="B3:B4"/>
    <mergeCell ref="C3:C4"/>
    <mergeCell ref="E3:G3"/>
    <mergeCell ref="B5:B6"/>
  </mergeCells>
  <pageMargins left="0.7" right="0.7" top="0.75" bottom="0.75" header="0.3" footer="0.3"/>
  <pageSetup paperSize="9" scale="7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Econimist1</dc:creator>
  <cp:lastModifiedBy>1</cp:lastModifiedBy>
  <dcterms:created xsi:type="dcterms:W3CDTF">2015-06-05T18:19:34Z</dcterms:created>
  <dcterms:modified xsi:type="dcterms:W3CDTF">2026-10-23T12:11:49Z</dcterms:modified>
</cp:coreProperties>
</file>